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xr:revisionPtr revIDLastSave="0" documentId="13_ncr:1000001_{F8930C0B-E6D8-A841-9A9C-AC66D78583EE}" xr6:coauthVersionLast="45" xr6:coauthVersionMax="45" xr10:uidLastSave="{00000000-0000-0000-0000-000000000000}"/>
  <bookViews>
    <workbookView xWindow="2385" yWindow="-105" windowWidth="17070" windowHeight="6510" xr2:uid="{00000000-000D-0000-FFFF-FFFF00000000}"/>
  </bookViews>
  <sheets>
    <sheet name="Итоговый протокол" sheetId="5" r:id="rId1"/>
    <sheet name="Итог командный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5" l="1"/>
  <c r="N15" i="5"/>
  <c r="N16" i="5"/>
  <c r="AG6" i="6"/>
  <c r="AG7" i="6"/>
  <c r="AG8" i="6"/>
  <c r="AG9" i="6"/>
  <c r="V26" i="5"/>
  <c r="V27" i="5"/>
  <c r="V25" i="5"/>
  <c r="V21" i="5"/>
  <c r="V22" i="5"/>
  <c r="V20" i="5"/>
  <c r="V14" i="5"/>
  <c r="V15" i="5"/>
  <c r="V16" i="5"/>
  <c r="V17" i="5"/>
  <c r="V13" i="5"/>
  <c r="V9" i="5"/>
  <c r="V10" i="5"/>
  <c r="V8" i="5"/>
  <c r="Q8" i="5"/>
  <c r="Q9" i="5"/>
  <c r="Q10" i="5"/>
  <c r="Q25" i="5"/>
  <c r="Q14" i="5"/>
  <c r="Q15" i="5"/>
  <c r="Q16" i="5"/>
  <c r="Q17" i="5"/>
  <c r="Q21" i="5"/>
  <c r="Q22" i="5"/>
  <c r="Q20" i="5"/>
  <c r="Q26" i="5"/>
  <c r="Q27" i="5"/>
  <c r="Q13" i="5"/>
  <c r="N26" i="5"/>
  <c r="H26" i="5"/>
  <c r="H27" i="5"/>
  <c r="H25" i="5"/>
  <c r="H21" i="5"/>
  <c r="H22" i="5"/>
  <c r="H20" i="5"/>
  <c r="H14" i="5"/>
  <c r="H15" i="5"/>
  <c r="H16" i="5"/>
  <c r="H17" i="5"/>
  <c r="H9" i="5"/>
  <c r="H10" i="5"/>
  <c r="H13" i="5"/>
  <c r="H8" i="5"/>
  <c r="N27" i="5"/>
  <c r="N25" i="5"/>
  <c r="N20" i="5"/>
  <c r="N21" i="5"/>
  <c r="N22" i="5"/>
  <c r="C12" i="6"/>
  <c r="N8" i="5"/>
  <c r="N9" i="5"/>
  <c r="N10" i="5"/>
  <c r="N17" i="5"/>
  <c r="N13" i="5"/>
  <c r="AG5" i="6"/>
</calcChain>
</file>

<file path=xl/sharedStrings.xml><?xml version="1.0" encoding="utf-8"?>
<sst xmlns="http://schemas.openxmlformats.org/spreadsheetml/2006/main" count="119" uniqueCount="54">
  <si>
    <t>Место</t>
  </si>
  <si>
    <t>%</t>
  </si>
  <si>
    <t>Всего очков</t>
  </si>
  <si>
    <t>№ п.п.</t>
  </si>
  <si>
    <t>УТВЕРЖДАЮ                                                             
Главный судья соревнований                   
Спортивный судья ВК      
__________________ Силевич С.Ю.</t>
  </si>
  <si>
    <t xml:space="preserve">Место в командном зачёте </t>
  </si>
  <si>
    <t xml:space="preserve">Всего очков команды </t>
  </si>
  <si>
    <t>очки</t>
  </si>
  <si>
    <t>норма</t>
  </si>
  <si>
    <t>Ф. И. О.</t>
  </si>
  <si>
    <t>Регион</t>
  </si>
  <si>
    <t>город Севастополь</t>
  </si>
  <si>
    <t>Дедьталёт-1</t>
  </si>
  <si>
    <t>Дельталёт-2</t>
  </si>
  <si>
    <t>Микросамолёт-2</t>
  </si>
  <si>
    <t>Автожир</t>
  </si>
  <si>
    <t>Щеколдин Андрей Вячеславович</t>
  </si>
  <si>
    <t>Липецкий Василий Васильевич</t>
  </si>
  <si>
    <t xml:space="preserve">Жданов Сергей Михайлович
Гуров Юрий Михайлович
</t>
  </si>
  <si>
    <t xml:space="preserve">Панин Андрей Леонович
Крючков Дмитрий Александрович
</t>
  </si>
  <si>
    <t xml:space="preserve">Семенов Максим Викторович
Семенова Альфия Наильевна
</t>
  </si>
  <si>
    <t>Бушуев Юрий Анатольевич            Гаязов Рамил Рашитович</t>
  </si>
  <si>
    <t xml:space="preserve">Ширков Вадим Сергеевич
Шанина Ксения Андреевна
</t>
  </si>
  <si>
    <t xml:space="preserve">Григорьев Анатолий Данилович
Кучина Ольга Васильевна
</t>
  </si>
  <si>
    <t xml:space="preserve">Лужецкий Константин Александрович
Козырев Владимир Анатольевич
рев Владимир Анатольевич
</t>
  </si>
  <si>
    <t xml:space="preserve">Педченко Николай Николаевич
Ляхов Дмитрий Александрович
</t>
  </si>
  <si>
    <t>МС</t>
  </si>
  <si>
    <t>Орлов Илья Владимирович</t>
  </si>
  <si>
    <t>Валягин Владимир Александрович Вашатко Юрий Анатольевич</t>
  </si>
  <si>
    <t>Цыгуров Дмитрий Юрьевич       Капацина Владимир Анатольевич</t>
  </si>
  <si>
    <t>метры</t>
  </si>
  <si>
    <t>Псковская область</t>
  </si>
  <si>
    <t>Республика Башкирия</t>
  </si>
  <si>
    <t>Тульская область</t>
  </si>
  <si>
    <t>Владимирская область</t>
  </si>
  <si>
    <t>Итоговый протокол личный зачет
Чемпионат России по спорту сверхлегкой авиации 2020 года,
спортивные дисциплины: делтьалёт-1, дельталёт-2, микросамолёт-2, автожир
 г. Севастополь  20-25.09.2020г., № СМ в ЕКП 12867</t>
  </si>
  <si>
    <t>Упр. №5.  Точность взлета и посадки на ограниченной ВПП с минимальными разбегом и пробегом</t>
  </si>
  <si>
    <t>Упр. №6. Точность посадки с оключенным  двигателем на палубу 100*25 метров от ее начала</t>
  </si>
  <si>
    <t>Упр. №1. Точность посадки с оключенным  двигателем на палубу 100*25 метров от ее начала</t>
  </si>
  <si>
    <t>Упр.№2.  Дальность или продолжительность полета с ограниченным запасом топлива</t>
  </si>
  <si>
    <t>Упр. №3. Точность посадки с оключенным  двигателем на палубу 100*25 метров от ее начала</t>
  </si>
  <si>
    <t>Упр. №4. Дальность полета и количество зачетных пунктов маршрута, пройденных спорисменом за установленное время</t>
  </si>
  <si>
    <t>КМС</t>
  </si>
  <si>
    <t>1р.</t>
  </si>
  <si>
    <t>Ситников Алексей Владимирович  Бодров Кирилл Анатольевич</t>
  </si>
  <si>
    <t xml:space="preserve">Итоговый протокол личный зачет
Чемпионат России по спорту сверхлегкой авиации 2020 года,
спортивные дисциплины: делталёт-1, дельталёт-2, микросамолёт-2, автожир
 г. Севастополь  20-25.09.2020г., № СМ в ЕКП 12867
</t>
  </si>
  <si>
    <t>Упр. №1. Точность посадки с отключенным  двигателем на палубу 100*25 метров от ее начала</t>
  </si>
  <si>
    <t>Упр. №3. Точность посадки с отключенным  двигателем на палубу 100*25 метров от ее начала</t>
  </si>
  <si>
    <t>Республика Татарстан</t>
  </si>
  <si>
    <t>город Москва</t>
  </si>
  <si>
    <t>Краснодарский край</t>
  </si>
  <si>
    <t>Ставропольский край</t>
  </si>
  <si>
    <t>Республика Башкортостан</t>
  </si>
  <si>
    <t>Упр. №4. Дальность полета и количество зачетных пунктов маршрута, пройденных спортсменом за установленное 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</si>
</sst>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0" xfId="0" applyFont="1" applyAlignment="1">
      <alignment vertical="top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" fontId="1" fillId="0" borderId="8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topLeftCell="C9" zoomScale="85" zoomScaleNormal="85" workbookViewId="0">
      <selection activeCell="C20" sqref="C20"/>
    </sheetView>
  </sheetViews>
  <sheetFormatPr defaultColWidth="9.14453125" defaultRowHeight="13.5" x14ac:dyDescent="0.15"/>
  <cols>
    <col min="1" max="1" width="5.109375" style="1" customWidth="1"/>
    <col min="2" max="2" width="35.6484375" style="1" customWidth="1"/>
    <col min="3" max="3" width="27.44140625" style="1" customWidth="1"/>
    <col min="4" max="4" width="5.91796875" style="1" customWidth="1"/>
    <col min="5" max="6" width="6.45703125" style="1" customWidth="1"/>
    <col min="7" max="7" width="5.51171875" style="1" bestFit="1" customWidth="1"/>
    <col min="8" max="8" width="6.45703125" style="1" customWidth="1"/>
    <col min="9" max="9" width="6.3203125" style="1" customWidth="1"/>
    <col min="10" max="10" width="5.91796875" style="1" customWidth="1"/>
    <col min="11" max="11" width="6.58984375" style="1" customWidth="1"/>
    <col min="12" max="12" width="7.12890625" style="1" customWidth="1"/>
    <col min="13" max="13" width="5.91796875" style="1" customWidth="1"/>
    <col min="14" max="14" width="7.3984375" style="1" customWidth="1"/>
    <col min="15" max="15" width="6.3203125" style="1" customWidth="1"/>
    <col min="16" max="16" width="5.91796875" style="1" customWidth="1"/>
    <col min="17" max="17" width="6.859375" style="1" customWidth="1"/>
    <col min="18" max="19" width="6.58984375" style="1" customWidth="1"/>
    <col min="20" max="20" width="6.859375" style="1" customWidth="1"/>
    <col min="21" max="21" width="7.3984375" style="1" customWidth="1"/>
    <col min="22" max="16384" width="9.14453125" style="1"/>
  </cols>
  <sheetData>
    <row r="1" spans="1:23" s="8" customFormat="1" ht="69.75" customHeight="1" x14ac:dyDescent="0.2">
      <c r="A1" s="23"/>
      <c r="B1" s="25" t="s">
        <v>4</v>
      </c>
      <c r="C1" s="25" t="s">
        <v>35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3" x14ac:dyDescent="0.15">
      <c r="A2" s="24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3" ht="120" customHeight="1" x14ac:dyDescent="0.15">
      <c r="A3" s="52" t="s">
        <v>3</v>
      </c>
      <c r="B3" s="52" t="s">
        <v>9</v>
      </c>
      <c r="C3" s="52" t="s">
        <v>10</v>
      </c>
      <c r="D3" s="30" t="s">
        <v>38</v>
      </c>
      <c r="E3" s="31"/>
      <c r="F3" s="32"/>
      <c r="G3" s="30" t="s">
        <v>39</v>
      </c>
      <c r="H3" s="31"/>
      <c r="I3" s="32"/>
      <c r="J3" s="30" t="s">
        <v>40</v>
      </c>
      <c r="K3" s="31"/>
      <c r="L3" s="32"/>
      <c r="M3" s="39" t="s">
        <v>53</v>
      </c>
      <c r="N3" s="40"/>
      <c r="O3" s="41"/>
      <c r="P3" s="39" t="s">
        <v>36</v>
      </c>
      <c r="Q3" s="40"/>
      <c r="R3" s="41"/>
      <c r="S3" s="30" t="s">
        <v>37</v>
      </c>
      <c r="T3" s="31"/>
      <c r="U3" s="32"/>
      <c r="V3" s="52" t="s">
        <v>2</v>
      </c>
      <c r="W3" s="52" t="s">
        <v>0</v>
      </c>
    </row>
    <row r="4" spans="1:23" ht="15" hidden="1" customHeight="1" x14ac:dyDescent="0.15">
      <c r="A4" s="53"/>
      <c r="B4" s="53"/>
      <c r="C4" s="53"/>
      <c r="D4" s="33"/>
      <c r="E4" s="34"/>
      <c r="F4" s="35"/>
      <c r="G4" s="33"/>
      <c r="H4" s="34"/>
      <c r="I4" s="35"/>
      <c r="J4" s="33"/>
      <c r="K4" s="34"/>
      <c r="L4" s="35"/>
      <c r="M4" s="42"/>
      <c r="N4" s="43"/>
      <c r="O4" s="44"/>
      <c r="P4" s="42"/>
      <c r="Q4" s="43"/>
      <c r="R4" s="44"/>
      <c r="S4" s="33"/>
      <c r="T4" s="34"/>
      <c r="U4" s="35"/>
      <c r="V4" s="53"/>
      <c r="W4" s="53"/>
    </row>
    <row r="5" spans="1:23" x14ac:dyDescent="0.15">
      <c r="A5" s="54"/>
      <c r="B5" s="54"/>
      <c r="C5" s="54"/>
      <c r="D5" s="36"/>
      <c r="E5" s="37"/>
      <c r="F5" s="38"/>
      <c r="G5" s="36"/>
      <c r="H5" s="37"/>
      <c r="I5" s="38"/>
      <c r="J5" s="36"/>
      <c r="K5" s="37"/>
      <c r="L5" s="38"/>
      <c r="M5" s="45"/>
      <c r="N5" s="46"/>
      <c r="O5" s="47"/>
      <c r="P5" s="45"/>
      <c r="Q5" s="46"/>
      <c r="R5" s="47"/>
      <c r="S5" s="36"/>
      <c r="T5" s="37"/>
      <c r="U5" s="38"/>
      <c r="V5" s="53"/>
      <c r="W5" s="53"/>
    </row>
    <row r="6" spans="1:23" x14ac:dyDescent="0.15">
      <c r="A6" s="48" t="s">
        <v>12</v>
      </c>
      <c r="B6" s="55"/>
      <c r="C6" s="56"/>
      <c r="D6" s="28" t="s">
        <v>7</v>
      </c>
      <c r="E6" s="28" t="s">
        <v>30</v>
      </c>
      <c r="F6" s="28" t="s">
        <v>8</v>
      </c>
      <c r="G6" s="28" t="s">
        <v>7</v>
      </c>
      <c r="H6" s="28" t="s">
        <v>1</v>
      </c>
      <c r="I6" s="28" t="s">
        <v>8</v>
      </c>
      <c r="J6" s="28" t="s">
        <v>7</v>
      </c>
      <c r="K6" s="28" t="s">
        <v>30</v>
      </c>
      <c r="L6" s="28" t="s">
        <v>8</v>
      </c>
      <c r="M6" s="28" t="s">
        <v>7</v>
      </c>
      <c r="N6" s="28" t="s">
        <v>1</v>
      </c>
      <c r="O6" s="28" t="s">
        <v>8</v>
      </c>
      <c r="P6" s="28" t="s">
        <v>7</v>
      </c>
      <c r="Q6" s="28" t="s">
        <v>1</v>
      </c>
      <c r="R6" s="28" t="s">
        <v>8</v>
      </c>
      <c r="S6" s="28" t="s">
        <v>7</v>
      </c>
      <c r="T6" s="28" t="s">
        <v>30</v>
      </c>
      <c r="U6" s="28" t="s">
        <v>8</v>
      </c>
      <c r="V6" s="53"/>
      <c r="W6" s="53"/>
    </row>
    <row r="7" spans="1:23" x14ac:dyDescent="0.15">
      <c r="A7" s="57"/>
      <c r="B7" s="58"/>
      <c r="C7" s="5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54"/>
      <c r="W7" s="54"/>
    </row>
    <row r="8" spans="1:23" x14ac:dyDescent="0.15">
      <c r="A8" s="6">
        <v>1</v>
      </c>
      <c r="B8" s="7" t="s">
        <v>27</v>
      </c>
      <c r="C8" s="3" t="s">
        <v>34</v>
      </c>
      <c r="D8" s="9">
        <v>0</v>
      </c>
      <c r="E8" s="3"/>
      <c r="F8" s="3"/>
      <c r="G8" s="3">
        <v>708</v>
      </c>
      <c r="H8" s="3">
        <f>ROUND(G8/MAX(G$8:G$10)*100,0)</f>
        <v>71</v>
      </c>
      <c r="I8" s="3" t="s">
        <v>43</v>
      </c>
      <c r="J8" s="3">
        <v>0</v>
      </c>
      <c r="K8" s="3"/>
      <c r="L8" s="3"/>
      <c r="M8" s="3">
        <v>857</v>
      </c>
      <c r="N8" s="3">
        <f>ROUND(M8/MAX(M$8:M$10)*100,0)</f>
        <v>86</v>
      </c>
      <c r="O8" s="3" t="s">
        <v>26</v>
      </c>
      <c r="P8" s="3">
        <v>421</v>
      </c>
      <c r="Q8" s="3">
        <f>ROUND(P8/MAX(P$8:P$10)*100,0)</f>
        <v>84</v>
      </c>
      <c r="R8" s="3" t="s">
        <v>42</v>
      </c>
      <c r="S8" s="3">
        <v>250</v>
      </c>
      <c r="T8" s="3">
        <v>1</v>
      </c>
      <c r="U8" s="3" t="s">
        <v>26</v>
      </c>
      <c r="V8" s="9">
        <f>D8+G8+J8+M8+P8+S8</f>
        <v>2236</v>
      </c>
      <c r="W8" s="3">
        <v>2</v>
      </c>
    </row>
    <row r="9" spans="1:23" x14ac:dyDescent="0.15">
      <c r="A9" s="6">
        <v>2</v>
      </c>
      <c r="B9" s="7" t="s">
        <v>16</v>
      </c>
      <c r="C9" s="3" t="s">
        <v>34</v>
      </c>
      <c r="D9" s="9">
        <v>0</v>
      </c>
      <c r="E9" s="3"/>
      <c r="F9" s="3"/>
      <c r="G9" s="3">
        <v>1000</v>
      </c>
      <c r="H9" s="3">
        <f t="shared" ref="H9:H10" si="0">ROUND(G9/MAX(G$8:G$10)*100,0)</f>
        <v>100</v>
      </c>
      <c r="I9" s="3" t="s">
        <v>26</v>
      </c>
      <c r="J9" s="3">
        <v>0</v>
      </c>
      <c r="K9" s="3"/>
      <c r="L9" s="3"/>
      <c r="M9" s="3">
        <v>1000</v>
      </c>
      <c r="N9" s="3">
        <f>ROUND(M9/MAX(M$8:M$10)*100,0)</f>
        <v>100</v>
      </c>
      <c r="O9" s="3" t="s">
        <v>26</v>
      </c>
      <c r="P9" s="3">
        <v>500</v>
      </c>
      <c r="Q9" s="3">
        <f t="shared" ref="Q9:Q10" si="1">ROUND(P9/MAX(P$8:P$10)*100,0)</f>
        <v>100</v>
      </c>
      <c r="R9" s="3" t="s">
        <v>26</v>
      </c>
      <c r="S9" s="3">
        <v>250</v>
      </c>
      <c r="T9" s="3">
        <v>5</v>
      </c>
      <c r="U9" s="3" t="s">
        <v>42</v>
      </c>
      <c r="V9" s="9">
        <f t="shared" ref="V9:V10" si="2">D9+G9+J9+M9+P9+S9</f>
        <v>2750</v>
      </c>
      <c r="W9" s="3">
        <v>1</v>
      </c>
    </row>
    <row r="10" spans="1:23" x14ac:dyDescent="0.15">
      <c r="A10" s="6">
        <v>3</v>
      </c>
      <c r="B10" s="1" t="s">
        <v>17</v>
      </c>
      <c r="C10" s="3" t="s">
        <v>11</v>
      </c>
      <c r="D10" s="9">
        <v>150</v>
      </c>
      <c r="E10" s="3">
        <v>20</v>
      </c>
      <c r="F10" s="3"/>
      <c r="G10" s="3">
        <v>944</v>
      </c>
      <c r="H10" s="3">
        <f t="shared" si="0"/>
        <v>94</v>
      </c>
      <c r="I10" s="3" t="s">
        <v>26</v>
      </c>
      <c r="J10" s="3">
        <v>0</v>
      </c>
      <c r="K10" s="3"/>
      <c r="L10" s="3"/>
      <c r="M10" s="3">
        <v>714</v>
      </c>
      <c r="N10" s="3">
        <f>ROUND(M10/MAX(M$8:M$10)*100,0)</f>
        <v>71</v>
      </c>
      <c r="O10" s="3" t="s">
        <v>43</v>
      </c>
      <c r="P10" s="3">
        <v>336</v>
      </c>
      <c r="Q10" s="3">
        <f t="shared" si="1"/>
        <v>67</v>
      </c>
      <c r="R10" s="3"/>
      <c r="S10" s="3">
        <v>0</v>
      </c>
      <c r="T10" s="3"/>
      <c r="U10" s="3"/>
      <c r="V10" s="9">
        <f t="shared" si="2"/>
        <v>2144</v>
      </c>
      <c r="W10" s="3">
        <v>3</v>
      </c>
    </row>
    <row r="11" spans="1:23" ht="14.25" customHeight="1" x14ac:dyDescent="0.15">
      <c r="A11" s="48" t="s">
        <v>13</v>
      </c>
      <c r="B11" s="49"/>
      <c r="C11" s="49"/>
      <c r="D11" s="15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ht="14.25" customHeight="1" x14ac:dyDescent="0.15">
      <c r="A12" s="50"/>
      <c r="B12" s="51"/>
      <c r="C12" s="51"/>
      <c r="D12" s="1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33" customHeight="1" x14ac:dyDescent="0.15">
      <c r="A13" s="6">
        <v>1</v>
      </c>
      <c r="B13" s="5" t="s">
        <v>28</v>
      </c>
      <c r="C13" s="3" t="s">
        <v>11</v>
      </c>
      <c r="D13" s="9">
        <v>0</v>
      </c>
      <c r="E13" s="3"/>
      <c r="F13" s="3"/>
      <c r="G13" s="3">
        <v>427</v>
      </c>
      <c r="H13" s="3">
        <f>ROUND(G13/MAX(G$13:G$27)*100,0)</f>
        <v>43</v>
      </c>
      <c r="I13" s="3"/>
      <c r="J13" s="3">
        <v>0</v>
      </c>
      <c r="L13" s="3"/>
      <c r="M13" s="3">
        <v>364</v>
      </c>
      <c r="N13" s="3">
        <f>ROUND(M13/MAX(M$13:M$27)*100,0)</f>
        <v>36</v>
      </c>
      <c r="O13" s="3"/>
      <c r="P13" s="3">
        <v>250</v>
      </c>
      <c r="Q13" s="3">
        <f>ROUND(P13/MAX(P$13:P$27)*100,0)</f>
        <v>50</v>
      </c>
      <c r="R13" s="3"/>
      <c r="S13" s="3">
        <v>0</v>
      </c>
      <c r="T13" s="3"/>
      <c r="U13" s="3"/>
      <c r="V13" s="9">
        <f>D13+G13+J13+M13+P13+S13</f>
        <v>1041</v>
      </c>
      <c r="W13" s="3">
        <v>3</v>
      </c>
    </row>
    <row r="14" spans="1:23" ht="33" customHeight="1" x14ac:dyDescent="0.15">
      <c r="A14" s="10">
        <v>2</v>
      </c>
      <c r="B14" s="5" t="s">
        <v>29</v>
      </c>
      <c r="C14" s="3" t="s">
        <v>51</v>
      </c>
      <c r="D14" s="9">
        <v>0</v>
      </c>
      <c r="E14" s="3"/>
      <c r="F14" s="3"/>
      <c r="G14" s="3">
        <v>500</v>
      </c>
      <c r="H14" s="3">
        <f t="shared" ref="H14:H17" si="3">ROUND(G14/MAX(G$13:G$27)*100,0)</f>
        <v>50</v>
      </c>
      <c r="I14" s="3"/>
      <c r="J14" s="3">
        <v>0</v>
      </c>
      <c r="K14" s="3"/>
      <c r="L14" s="3"/>
      <c r="M14" s="3">
        <v>0</v>
      </c>
      <c r="N14" s="3">
        <f>ROUND(M14/MAX(M$13:M$27)*100,0)</f>
        <v>0</v>
      </c>
      <c r="O14" s="3"/>
      <c r="P14" s="3">
        <v>0</v>
      </c>
      <c r="Q14" s="3">
        <f t="shared" ref="Q14:Q17" si="4">ROUND(P14/MAX(P$13:P$27)*100,0)</f>
        <v>0</v>
      </c>
      <c r="R14" s="3"/>
      <c r="S14" s="3">
        <v>0</v>
      </c>
      <c r="T14" s="3"/>
      <c r="U14" s="3"/>
      <c r="V14" s="9">
        <f t="shared" ref="V14:V17" si="5">D14+G14+J14+M14+P14+S14</f>
        <v>500</v>
      </c>
      <c r="W14" s="3">
        <v>5</v>
      </c>
    </row>
    <row r="15" spans="1:23" ht="33" customHeight="1" x14ac:dyDescent="0.15">
      <c r="A15" s="10">
        <v>3</v>
      </c>
      <c r="B15" s="17" t="s">
        <v>18</v>
      </c>
      <c r="C15" s="19" t="s">
        <v>33</v>
      </c>
      <c r="D15" s="9">
        <v>0</v>
      </c>
      <c r="E15" s="3"/>
      <c r="F15" s="3"/>
      <c r="G15" s="3">
        <v>33</v>
      </c>
      <c r="H15" s="3">
        <f t="shared" si="3"/>
        <v>3</v>
      </c>
      <c r="I15" s="3"/>
      <c r="J15" s="3">
        <v>150</v>
      </c>
      <c r="K15" s="3">
        <v>15</v>
      </c>
      <c r="L15" s="3"/>
      <c r="M15" s="3">
        <v>0</v>
      </c>
      <c r="N15" s="3">
        <f>ROUND(M15/MAX(M$13:M$27)*100,0)</f>
        <v>0</v>
      </c>
      <c r="O15" s="3"/>
      <c r="P15" s="3">
        <v>380</v>
      </c>
      <c r="Q15" s="3">
        <f t="shared" si="4"/>
        <v>76</v>
      </c>
      <c r="R15" s="3" t="s">
        <v>42</v>
      </c>
      <c r="S15" s="3">
        <v>0</v>
      </c>
      <c r="T15" s="3"/>
      <c r="U15" s="3"/>
      <c r="V15" s="9">
        <f t="shared" si="5"/>
        <v>563</v>
      </c>
      <c r="W15" s="3">
        <v>4</v>
      </c>
    </row>
    <row r="16" spans="1:23" ht="33" customHeight="1" x14ac:dyDescent="0.15">
      <c r="A16" s="10">
        <v>4</v>
      </c>
      <c r="B16" s="18" t="s">
        <v>19</v>
      </c>
      <c r="C16" s="19" t="s">
        <v>33</v>
      </c>
      <c r="D16" s="9">
        <v>105</v>
      </c>
      <c r="E16" s="3">
        <v>15</v>
      </c>
      <c r="F16" s="3"/>
      <c r="G16" s="3">
        <v>580</v>
      </c>
      <c r="H16" s="3">
        <f t="shared" si="3"/>
        <v>58</v>
      </c>
      <c r="I16" s="3"/>
      <c r="J16" s="3">
        <v>0</v>
      </c>
      <c r="K16" s="3"/>
      <c r="L16" s="3"/>
      <c r="M16" s="3">
        <v>727</v>
      </c>
      <c r="N16" s="3">
        <f>ROUND(M16/MAX(M$13:M$27)*100,0)</f>
        <v>73</v>
      </c>
      <c r="O16" s="3" t="s">
        <v>43</v>
      </c>
      <c r="P16" s="3">
        <v>303</v>
      </c>
      <c r="Q16" s="3">
        <f t="shared" si="4"/>
        <v>61</v>
      </c>
      <c r="R16" s="3"/>
      <c r="S16" s="3">
        <v>0</v>
      </c>
      <c r="T16" s="3"/>
      <c r="U16" s="3"/>
      <c r="V16" s="9">
        <f t="shared" si="5"/>
        <v>1715</v>
      </c>
      <c r="W16" s="3">
        <v>2</v>
      </c>
    </row>
    <row r="17" spans="1:23" ht="33" customHeight="1" x14ac:dyDescent="0.15">
      <c r="A17" s="6">
        <v>3</v>
      </c>
      <c r="B17" s="18" t="s">
        <v>20</v>
      </c>
      <c r="C17" s="3" t="s">
        <v>52</v>
      </c>
      <c r="D17" s="9">
        <v>350</v>
      </c>
      <c r="E17" s="3">
        <v>5</v>
      </c>
      <c r="F17" s="3" t="s">
        <v>42</v>
      </c>
      <c r="G17" s="3">
        <v>1000</v>
      </c>
      <c r="H17" s="3">
        <f t="shared" si="3"/>
        <v>100</v>
      </c>
      <c r="I17" s="3" t="s">
        <v>26</v>
      </c>
      <c r="J17" s="3">
        <v>250</v>
      </c>
      <c r="K17" s="3">
        <v>5</v>
      </c>
      <c r="L17" s="3" t="s">
        <v>42</v>
      </c>
      <c r="M17" s="3">
        <v>1000</v>
      </c>
      <c r="N17" s="3">
        <f>ROUND(M17/MAX(M$13:M$27)*100,0)</f>
        <v>100</v>
      </c>
      <c r="O17" s="3" t="s">
        <v>26</v>
      </c>
      <c r="P17" s="3">
        <v>500</v>
      </c>
      <c r="Q17" s="3">
        <f t="shared" si="4"/>
        <v>100</v>
      </c>
      <c r="R17" s="3" t="s">
        <v>26</v>
      </c>
      <c r="S17" s="3">
        <v>0</v>
      </c>
      <c r="T17" s="3"/>
      <c r="U17" s="3"/>
      <c r="V17" s="9">
        <f t="shared" si="5"/>
        <v>3100</v>
      </c>
      <c r="W17" s="3">
        <v>1</v>
      </c>
    </row>
    <row r="18" spans="1:23" ht="14.25" customHeight="1" x14ac:dyDescent="0.15">
      <c r="A18" s="34" t="s">
        <v>14</v>
      </c>
      <c r="B18" s="34"/>
      <c r="C18" s="34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1"/>
    </row>
    <row r="19" spans="1:23" ht="17.25" customHeight="1" x14ac:dyDescent="0.15">
      <c r="A19" s="34"/>
      <c r="B19" s="34"/>
      <c r="C19" s="34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3"/>
    </row>
    <row r="20" spans="1:23" ht="33" customHeight="1" x14ac:dyDescent="0.15">
      <c r="A20" s="6">
        <v>1</v>
      </c>
      <c r="B20" s="5" t="s">
        <v>21</v>
      </c>
      <c r="C20" s="3" t="s">
        <v>48</v>
      </c>
      <c r="D20" s="9">
        <v>300</v>
      </c>
      <c r="E20" s="3">
        <v>10</v>
      </c>
      <c r="F20" s="3" t="s">
        <v>43</v>
      </c>
      <c r="G20" s="3">
        <v>781</v>
      </c>
      <c r="H20" s="3">
        <f>ROUND(G20/MAX(G$13:G$27)*100,0)</f>
        <v>78</v>
      </c>
      <c r="I20" s="3" t="s">
        <v>42</v>
      </c>
      <c r="J20" s="3">
        <v>200</v>
      </c>
      <c r="K20" s="3">
        <v>10</v>
      </c>
      <c r="L20" s="3" t="s">
        <v>43</v>
      </c>
      <c r="M20" s="3">
        <v>875</v>
      </c>
      <c r="N20" s="3">
        <f>ROUND(M20/MAX(M$13:M$27)*100,0)</f>
        <v>88</v>
      </c>
      <c r="O20" s="3" t="s">
        <v>26</v>
      </c>
      <c r="P20" s="3">
        <v>250</v>
      </c>
      <c r="Q20" s="3">
        <f>ROUND(P20/MAX(P$20:P$21)*100,0)</f>
        <v>100</v>
      </c>
      <c r="R20" s="3" t="s">
        <v>26</v>
      </c>
      <c r="S20" s="3">
        <v>200</v>
      </c>
      <c r="T20" s="3">
        <v>10</v>
      </c>
      <c r="U20" s="3" t="s">
        <v>43</v>
      </c>
      <c r="V20" s="9">
        <f>D20+G20+J20+M20+P20+S20</f>
        <v>2606</v>
      </c>
      <c r="W20" s="3">
        <v>1</v>
      </c>
    </row>
    <row r="21" spans="1:23" ht="33" customHeight="1" x14ac:dyDescent="0.15">
      <c r="A21" s="10">
        <v>2</v>
      </c>
      <c r="B21" s="18" t="s">
        <v>22</v>
      </c>
      <c r="C21" s="3" t="s">
        <v>52</v>
      </c>
      <c r="D21" s="9">
        <v>250</v>
      </c>
      <c r="E21" s="3">
        <v>15</v>
      </c>
      <c r="F21" s="3"/>
      <c r="G21" s="3">
        <v>1000</v>
      </c>
      <c r="H21" s="3">
        <f t="shared" ref="H21:H22" si="6">ROUND(G21/MAX(G$13:G$27)*100,0)</f>
        <v>100</v>
      </c>
      <c r="I21" s="3" t="s">
        <v>26</v>
      </c>
      <c r="J21" s="3">
        <v>0</v>
      </c>
      <c r="K21" s="3"/>
      <c r="L21" s="3"/>
      <c r="M21" s="3">
        <v>1000</v>
      </c>
      <c r="N21" s="3">
        <f>ROUND(M21/MAX(M$13:M$27)*100,0)</f>
        <v>100</v>
      </c>
      <c r="O21" s="3" t="s">
        <v>26</v>
      </c>
      <c r="P21" s="3">
        <v>0</v>
      </c>
      <c r="Q21" s="3">
        <f t="shared" ref="Q21:Q22" si="7">ROUND(P21/MAX(P$20:P$21)*100,0)</f>
        <v>0</v>
      </c>
      <c r="R21" s="3"/>
      <c r="S21" s="3">
        <v>0</v>
      </c>
      <c r="T21" s="3"/>
      <c r="U21" s="3"/>
      <c r="V21" s="9">
        <f t="shared" ref="V21:V22" si="8">D21+G21+J21+M21+P21+S21</f>
        <v>2250</v>
      </c>
      <c r="W21" s="3">
        <v>2</v>
      </c>
    </row>
    <row r="22" spans="1:23" ht="33" customHeight="1" x14ac:dyDescent="0.15">
      <c r="A22" s="6">
        <v>3</v>
      </c>
      <c r="B22" s="18" t="s">
        <v>23</v>
      </c>
      <c r="C22" s="3" t="s">
        <v>11</v>
      </c>
      <c r="D22" s="9">
        <v>0</v>
      </c>
      <c r="E22" s="3"/>
      <c r="F22" s="3"/>
      <c r="G22" s="3">
        <v>0</v>
      </c>
      <c r="H22" s="3">
        <f t="shared" si="6"/>
        <v>0</v>
      </c>
      <c r="I22" s="3"/>
      <c r="J22" s="3">
        <v>0</v>
      </c>
      <c r="K22" s="3"/>
      <c r="L22" s="3"/>
      <c r="M22" s="3">
        <v>0</v>
      </c>
      <c r="N22" s="3">
        <f>ROUND(M22/MAX(M$13:M$27)*100,0)</f>
        <v>0</v>
      </c>
      <c r="O22" s="3"/>
      <c r="P22" s="3">
        <v>167</v>
      </c>
      <c r="Q22" s="3">
        <f t="shared" si="7"/>
        <v>67</v>
      </c>
      <c r="R22" s="3" t="s">
        <v>42</v>
      </c>
      <c r="S22" s="3">
        <v>0</v>
      </c>
      <c r="T22" s="3"/>
      <c r="U22" s="3"/>
      <c r="V22" s="9">
        <f t="shared" si="8"/>
        <v>167</v>
      </c>
      <c r="W22" s="3">
        <v>3</v>
      </c>
    </row>
    <row r="23" spans="1:23" ht="14.25" customHeight="1" x14ac:dyDescent="0.15">
      <c r="A23" s="34" t="s">
        <v>15</v>
      </c>
      <c r="B23" s="34"/>
      <c r="C23" s="34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1"/>
    </row>
    <row r="24" spans="1:23" ht="14.25" customHeight="1" x14ac:dyDescent="0.15">
      <c r="A24" s="34"/>
      <c r="B24" s="34"/>
      <c r="C24" s="34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3"/>
    </row>
    <row r="25" spans="1:23" ht="33" customHeight="1" x14ac:dyDescent="0.15">
      <c r="A25" s="10">
        <v>1</v>
      </c>
      <c r="B25" s="18" t="s">
        <v>24</v>
      </c>
      <c r="C25" s="19" t="s">
        <v>31</v>
      </c>
      <c r="D25" s="9">
        <v>0</v>
      </c>
      <c r="E25" s="3"/>
      <c r="F25" s="3"/>
      <c r="G25" s="3">
        <v>923</v>
      </c>
      <c r="H25" s="3">
        <f>ROUND(G25/MAX(G$13:G$27)*100,0)</f>
        <v>92</v>
      </c>
      <c r="I25" s="3" t="s">
        <v>26</v>
      </c>
      <c r="J25" s="3">
        <v>250</v>
      </c>
      <c r="K25" s="3">
        <v>1</v>
      </c>
      <c r="L25" s="3" t="s">
        <v>26</v>
      </c>
      <c r="M25" s="3">
        <v>1000</v>
      </c>
      <c r="N25" s="3">
        <f>ROUND(M25/MAX(M$13:M$27)*100,0)</f>
        <v>100</v>
      </c>
      <c r="O25" s="3" t="s">
        <v>26</v>
      </c>
      <c r="P25" s="3">
        <v>438</v>
      </c>
      <c r="Q25" s="3">
        <f>ROUND(P25/MAX(P$25:P$27)*100,0)</f>
        <v>100</v>
      </c>
      <c r="R25" s="3" t="s">
        <v>26</v>
      </c>
      <c r="S25" s="3">
        <v>0</v>
      </c>
      <c r="T25" s="3"/>
      <c r="U25" s="3"/>
      <c r="V25" s="9">
        <f>D25+G25+J25+M25+P25+S25</f>
        <v>2611</v>
      </c>
      <c r="W25" s="3">
        <v>1</v>
      </c>
    </row>
    <row r="26" spans="1:23" ht="33" customHeight="1" x14ac:dyDescent="0.15">
      <c r="A26" s="10">
        <v>2</v>
      </c>
      <c r="B26" s="18" t="s">
        <v>25</v>
      </c>
      <c r="C26" s="3" t="s">
        <v>50</v>
      </c>
      <c r="D26" s="9">
        <v>290</v>
      </c>
      <c r="E26" s="3">
        <v>10</v>
      </c>
      <c r="F26" s="3" t="s">
        <v>43</v>
      </c>
      <c r="G26" s="3">
        <v>1000</v>
      </c>
      <c r="H26" s="3">
        <f t="shared" ref="H26:H27" si="9">ROUND(G26/MAX(G$13:G$27)*100,0)</f>
        <v>100</v>
      </c>
      <c r="I26" s="3" t="s">
        <v>26</v>
      </c>
      <c r="J26" s="3">
        <v>0</v>
      </c>
      <c r="K26" s="3"/>
      <c r="L26" s="3"/>
      <c r="M26" s="3">
        <v>83</v>
      </c>
      <c r="N26" s="3">
        <f>ROUND(M26/MAX(M$13:M$27)*100,0)</f>
        <v>8</v>
      </c>
      <c r="O26" s="3"/>
      <c r="P26" s="3">
        <v>250</v>
      </c>
      <c r="Q26" s="3">
        <f t="shared" ref="Q26:Q27" si="10">ROUND(P26/MAX(P$13:P$27)*100,0)</f>
        <v>50</v>
      </c>
      <c r="R26" s="3"/>
      <c r="S26" s="3">
        <v>0</v>
      </c>
      <c r="T26" s="3"/>
      <c r="U26" s="3"/>
      <c r="V26" s="9">
        <f t="shared" ref="V26:V27" si="11">D26+G26+J26+M26+P26+S26</f>
        <v>1623</v>
      </c>
      <c r="W26" s="3">
        <v>2</v>
      </c>
    </row>
    <row r="27" spans="1:23" ht="33" customHeight="1" x14ac:dyDescent="0.15">
      <c r="A27" s="10">
        <v>3</v>
      </c>
      <c r="B27" s="20" t="s">
        <v>44</v>
      </c>
      <c r="C27" s="3" t="s">
        <v>49</v>
      </c>
      <c r="D27" s="9">
        <v>0</v>
      </c>
      <c r="E27" s="3"/>
      <c r="F27" s="3"/>
      <c r="G27" s="3">
        <v>692</v>
      </c>
      <c r="H27" s="3">
        <f t="shared" si="9"/>
        <v>69</v>
      </c>
      <c r="I27" s="3"/>
      <c r="J27" s="3">
        <v>0</v>
      </c>
      <c r="K27" s="3"/>
      <c r="L27" s="3"/>
      <c r="M27" s="3">
        <v>0</v>
      </c>
      <c r="N27" s="3">
        <f>ROUND(M28/MAX(M$13:M$27)*100,0)</f>
        <v>0</v>
      </c>
      <c r="O27" s="3"/>
      <c r="P27" s="3">
        <v>0</v>
      </c>
      <c r="Q27" s="3">
        <f t="shared" si="10"/>
        <v>0</v>
      </c>
      <c r="R27" s="3"/>
      <c r="S27" s="3">
        <v>0</v>
      </c>
      <c r="T27" s="3"/>
      <c r="U27" s="3"/>
      <c r="V27" s="9">
        <f t="shared" si="11"/>
        <v>692</v>
      </c>
      <c r="W27" s="3">
        <v>3</v>
      </c>
    </row>
    <row r="28" spans="1:23" x14ac:dyDescent="0.15">
      <c r="C28" s="2"/>
    </row>
    <row r="29" spans="1:23" x14ac:dyDescent="0.15">
      <c r="C29" s="2"/>
    </row>
    <row r="30" spans="1:23" x14ac:dyDescent="0.15">
      <c r="C30" s="2"/>
    </row>
    <row r="31" spans="1:23" x14ac:dyDescent="0.15">
      <c r="B31" s="8"/>
    </row>
  </sheetData>
  <mergeCells count="39">
    <mergeCell ref="L6:L7"/>
    <mergeCell ref="M6:M7"/>
    <mergeCell ref="G6:G7"/>
    <mergeCell ref="H6:H7"/>
    <mergeCell ref="A23:C24"/>
    <mergeCell ref="D23:W24"/>
    <mergeCell ref="A18:C19"/>
    <mergeCell ref="D18:W19"/>
    <mergeCell ref="W3:W7"/>
    <mergeCell ref="V3:V7"/>
    <mergeCell ref="N6:N7"/>
    <mergeCell ref="O6:O7"/>
    <mergeCell ref="S6:S7"/>
    <mergeCell ref="T6:T7"/>
    <mergeCell ref="U6:U7"/>
    <mergeCell ref="I6:I7"/>
    <mergeCell ref="J6:J7"/>
    <mergeCell ref="K6:K7"/>
    <mergeCell ref="A11:C12"/>
    <mergeCell ref="C3:C5"/>
    <mergeCell ref="A3:A5"/>
    <mergeCell ref="B3:B5"/>
    <mergeCell ref="A6:C7"/>
    <mergeCell ref="A1:A2"/>
    <mergeCell ref="B1:B2"/>
    <mergeCell ref="C2:U2"/>
    <mergeCell ref="P6:P7"/>
    <mergeCell ref="Q6:Q7"/>
    <mergeCell ref="R6:R7"/>
    <mergeCell ref="C1:U1"/>
    <mergeCell ref="D3:F5"/>
    <mergeCell ref="G3:I5"/>
    <mergeCell ref="J3:L5"/>
    <mergeCell ref="M3:O5"/>
    <mergeCell ref="P3:R5"/>
    <mergeCell ref="S3:U5"/>
    <mergeCell ref="D6:D7"/>
    <mergeCell ref="E6:E7"/>
    <mergeCell ref="F6:F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6"/>
  <sheetViews>
    <sheetView workbookViewId="0">
      <selection activeCell="M4" sqref="M4"/>
    </sheetView>
  </sheetViews>
  <sheetFormatPr defaultColWidth="9.14453125" defaultRowHeight="13.5" x14ac:dyDescent="0.15"/>
  <cols>
    <col min="1" max="1" width="5.109375" style="1" customWidth="1"/>
    <col min="2" max="2" width="26.36328125" style="1" customWidth="1"/>
    <col min="3" max="3" width="5.51171875" style="1" customWidth="1"/>
    <col min="4" max="4" width="4.70703125" style="1" customWidth="1"/>
    <col min="5" max="6" width="3.62890625" style="1" customWidth="1"/>
    <col min="7" max="7" width="3.2265625" style="1" customWidth="1"/>
    <col min="8" max="8" width="5.37890625" style="1" customWidth="1"/>
    <col min="9" max="9" width="5.24609375" style="1" customWidth="1"/>
    <col min="10" max="10" width="3.359375" style="1" customWidth="1"/>
    <col min="11" max="11" width="3.765625" style="1" customWidth="1"/>
    <col min="12" max="12" width="3.359375" style="1" customWidth="1"/>
    <col min="13" max="14" width="5.109375" style="1" customWidth="1"/>
    <col min="15" max="16" width="3.2265625" style="1" customWidth="1"/>
    <col min="17" max="17" width="3.359375" style="1" customWidth="1"/>
    <col min="18" max="18" width="5.91796875" style="1" customWidth="1"/>
    <col min="19" max="19" width="4.9765625" style="1" customWidth="1"/>
    <col min="20" max="22" width="3.359375" style="1" customWidth="1"/>
    <col min="23" max="24" width="4.4375" style="1" customWidth="1"/>
    <col min="25" max="25" width="3.62890625" style="1" customWidth="1"/>
    <col min="26" max="26" width="3.765625" style="1" customWidth="1"/>
    <col min="27" max="27" width="3.359375" style="1" customWidth="1"/>
    <col min="28" max="28" width="4.9765625" style="1" customWidth="1"/>
    <col min="29" max="29" width="5.109375" style="1" customWidth="1"/>
    <col min="30" max="30" width="3.62890625" style="1" customWidth="1"/>
    <col min="31" max="31" width="3.2265625" style="1" customWidth="1"/>
    <col min="32" max="32" width="3.62890625" style="1" customWidth="1"/>
    <col min="33" max="16384" width="9.14453125" style="1"/>
  </cols>
  <sheetData>
    <row r="1" spans="1:34" s="8" customFormat="1" ht="79.5" customHeight="1" x14ac:dyDescent="0.2">
      <c r="B1" s="68" t="s">
        <v>4</v>
      </c>
      <c r="C1" s="68"/>
      <c r="D1" s="68"/>
      <c r="E1" s="68"/>
      <c r="F1" s="25" t="s">
        <v>45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3" spans="1:34" ht="156.75" customHeight="1" x14ac:dyDescent="0.15">
      <c r="A3" s="72" t="s">
        <v>3</v>
      </c>
      <c r="B3" s="72" t="s">
        <v>10</v>
      </c>
      <c r="C3" s="72" t="s">
        <v>46</v>
      </c>
      <c r="D3" s="72"/>
      <c r="E3" s="72"/>
      <c r="F3" s="72"/>
      <c r="G3" s="72"/>
      <c r="H3" s="72" t="s">
        <v>39</v>
      </c>
      <c r="I3" s="72"/>
      <c r="J3" s="72"/>
      <c r="K3" s="72"/>
      <c r="L3" s="72"/>
      <c r="M3" s="72" t="s">
        <v>47</v>
      </c>
      <c r="N3" s="72"/>
      <c r="O3" s="72"/>
      <c r="P3" s="72"/>
      <c r="Q3" s="72"/>
      <c r="R3" s="72" t="s">
        <v>41</v>
      </c>
      <c r="S3" s="72"/>
      <c r="T3" s="72"/>
      <c r="U3" s="72"/>
      <c r="V3" s="72"/>
      <c r="W3" s="72" t="s">
        <v>36</v>
      </c>
      <c r="X3" s="72"/>
      <c r="Y3" s="72"/>
      <c r="Z3" s="72"/>
      <c r="AA3" s="72"/>
      <c r="AB3" s="69" t="s">
        <v>37</v>
      </c>
      <c r="AC3" s="70"/>
      <c r="AD3" s="70"/>
      <c r="AE3" s="70"/>
      <c r="AF3" s="71"/>
      <c r="AG3" s="52" t="s">
        <v>2</v>
      </c>
      <c r="AH3" s="52" t="s">
        <v>0</v>
      </c>
    </row>
    <row r="4" spans="1:34" x14ac:dyDescent="0.15">
      <c r="A4" s="72"/>
      <c r="B4" s="72"/>
      <c r="C4" s="16">
        <v>1</v>
      </c>
      <c r="D4" s="16">
        <v>2</v>
      </c>
      <c r="E4" s="16">
        <v>3</v>
      </c>
      <c r="F4" s="3">
        <v>4</v>
      </c>
      <c r="G4" s="3">
        <v>5</v>
      </c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1</v>
      </c>
      <c r="N4" s="3">
        <v>2</v>
      </c>
      <c r="O4" s="3">
        <v>3</v>
      </c>
      <c r="P4" s="3">
        <v>4</v>
      </c>
      <c r="Q4" s="3">
        <v>5</v>
      </c>
      <c r="R4" s="3">
        <v>1</v>
      </c>
      <c r="S4" s="3">
        <v>2</v>
      </c>
      <c r="T4" s="3">
        <v>3</v>
      </c>
      <c r="U4" s="3">
        <v>4</v>
      </c>
      <c r="V4" s="3">
        <v>5</v>
      </c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1</v>
      </c>
      <c r="AC4" s="3">
        <v>2</v>
      </c>
      <c r="AD4" s="3">
        <v>3</v>
      </c>
      <c r="AE4" s="3">
        <v>4</v>
      </c>
      <c r="AF4" s="3">
        <v>5</v>
      </c>
      <c r="AG4" s="54"/>
      <c r="AH4" s="54"/>
    </row>
    <row r="5" spans="1:34" x14ac:dyDescent="0.15">
      <c r="A5" s="6">
        <v>1</v>
      </c>
      <c r="B5" s="4" t="s">
        <v>32</v>
      </c>
      <c r="C5" s="22">
        <v>350</v>
      </c>
      <c r="D5" s="22">
        <v>250</v>
      </c>
      <c r="E5" s="22"/>
      <c r="F5" s="22"/>
      <c r="G5" s="22"/>
      <c r="H5" s="22">
        <v>1000</v>
      </c>
      <c r="I5" s="22">
        <v>1000</v>
      </c>
      <c r="J5" s="22"/>
      <c r="K5" s="22"/>
      <c r="L5" s="22"/>
      <c r="M5" s="22">
        <v>250</v>
      </c>
      <c r="N5" s="22">
        <v>0</v>
      </c>
      <c r="O5" s="22"/>
      <c r="P5" s="22"/>
      <c r="Q5" s="22"/>
      <c r="R5" s="22">
        <v>1000</v>
      </c>
      <c r="S5" s="22">
        <v>1000</v>
      </c>
      <c r="T5" s="22"/>
      <c r="U5" s="22"/>
      <c r="V5" s="22"/>
      <c r="W5" s="22">
        <v>500</v>
      </c>
      <c r="X5" s="22"/>
      <c r="Y5" s="22"/>
      <c r="Z5" s="22"/>
      <c r="AA5" s="22"/>
      <c r="AB5" s="22"/>
      <c r="AC5" s="22"/>
      <c r="AD5" s="22"/>
      <c r="AE5" s="22"/>
      <c r="AF5" s="22"/>
      <c r="AG5" s="22">
        <f>SUM(C5:AF5)</f>
        <v>5350</v>
      </c>
      <c r="AH5" s="22">
        <v>1</v>
      </c>
    </row>
    <row r="6" spans="1:34" x14ac:dyDescent="0.15">
      <c r="A6" s="6">
        <v>2</v>
      </c>
      <c r="B6" s="4" t="s">
        <v>33</v>
      </c>
      <c r="C6" s="22">
        <v>0</v>
      </c>
      <c r="D6" s="22">
        <v>105</v>
      </c>
      <c r="E6" s="22"/>
      <c r="F6" s="22"/>
      <c r="G6" s="22"/>
      <c r="H6" s="22">
        <v>33</v>
      </c>
      <c r="I6" s="22">
        <v>580</v>
      </c>
      <c r="J6" s="22"/>
      <c r="K6" s="22"/>
      <c r="L6" s="22"/>
      <c r="M6" s="22">
        <v>150</v>
      </c>
      <c r="N6" s="22">
        <v>0</v>
      </c>
      <c r="O6" s="22"/>
      <c r="P6" s="22"/>
      <c r="Q6" s="22"/>
      <c r="R6" s="22">
        <v>0</v>
      </c>
      <c r="S6" s="22">
        <v>727</v>
      </c>
      <c r="T6" s="22"/>
      <c r="U6" s="22"/>
      <c r="V6" s="22"/>
      <c r="W6" s="22">
        <v>380</v>
      </c>
      <c r="X6" s="22">
        <v>303</v>
      </c>
      <c r="Y6" s="22"/>
      <c r="Z6" s="22"/>
      <c r="AA6" s="22"/>
      <c r="AB6" s="22">
        <v>0</v>
      </c>
      <c r="AC6" s="22">
        <v>0</v>
      </c>
      <c r="AD6" s="22"/>
      <c r="AE6" s="22"/>
      <c r="AF6" s="22"/>
      <c r="AG6" s="22">
        <f t="shared" ref="AG6:AG9" si="0">SUM(C6:AF6)</f>
        <v>2278</v>
      </c>
      <c r="AH6" s="22">
        <v>3</v>
      </c>
    </row>
    <row r="7" spans="1:34" x14ac:dyDescent="0.15">
      <c r="A7" s="6">
        <v>3</v>
      </c>
      <c r="B7" s="4" t="s">
        <v>31</v>
      </c>
      <c r="C7" s="22">
        <v>0</v>
      </c>
      <c r="D7" s="22"/>
      <c r="E7" s="22"/>
      <c r="F7" s="22"/>
      <c r="G7" s="22"/>
      <c r="H7" s="22">
        <v>923</v>
      </c>
      <c r="I7" s="22"/>
      <c r="J7" s="22"/>
      <c r="K7" s="22"/>
      <c r="L7" s="22"/>
      <c r="M7" s="22">
        <v>250</v>
      </c>
      <c r="N7" s="22"/>
      <c r="O7" s="22"/>
      <c r="P7" s="22"/>
      <c r="Q7" s="22"/>
      <c r="R7" s="22">
        <v>100</v>
      </c>
      <c r="S7" s="22"/>
      <c r="T7" s="22"/>
      <c r="U7" s="22"/>
      <c r="V7" s="22"/>
      <c r="W7" s="22">
        <v>438</v>
      </c>
      <c r="X7" s="22"/>
      <c r="Y7" s="22"/>
      <c r="Z7" s="22"/>
      <c r="AA7" s="22"/>
      <c r="AB7" s="22">
        <v>0</v>
      </c>
      <c r="AC7" s="22"/>
      <c r="AD7" s="22"/>
      <c r="AE7" s="22"/>
      <c r="AF7" s="22"/>
      <c r="AG7" s="22">
        <f t="shared" si="0"/>
        <v>1711</v>
      </c>
      <c r="AH7" s="22">
        <v>5</v>
      </c>
    </row>
    <row r="8" spans="1:34" x14ac:dyDescent="0.15">
      <c r="A8" s="6">
        <v>4</v>
      </c>
      <c r="B8" s="4" t="s">
        <v>34</v>
      </c>
      <c r="C8" s="22">
        <v>0</v>
      </c>
      <c r="D8" s="22">
        <v>0</v>
      </c>
      <c r="E8" s="22"/>
      <c r="F8" s="22"/>
      <c r="G8" s="22"/>
      <c r="H8" s="22">
        <v>708</v>
      </c>
      <c r="I8" s="22">
        <v>1000</v>
      </c>
      <c r="J8" s="22"/>
      <c r="K8" s="22"/>
      <c r="L8" s="22"/>
      <c r="M8" s="22">
        <v>0</v>
      </c>
      <c r="N8" s="22">
        <v>0</v>
      </c>
      <c r="O8" s="22"/>
      <c r="P8" s="22"/>
      <c r="Q8" s="22"/>
      <c r="R8" s="22">
        <v>857</v>
      </c>
      <c r="S8" s="22">
        <v>1000</v>
      </c>
      <c r="T8" s="22"/>
      <c r="U8" s="22"/>
      <c r="V8" s="22"/>
      <c r="W8" s="22">
        <v>422</v>
      </c>
      <c r="X8" s="22">
        <v>500</v>
      </c>
      <c r="Y8" s="22"/>
      <c r="Z8" s="22"/>
      <c r="AA8" s="22"/>
      <c r="AB8" s="4">
        <v>250</v>
      </c>
      <c r="AC8" s="2">
        <v>250</v>
      </c>
      <c r="AD8" s="22"/>
      <c r="AE8" s="22"/>
      <c r="AF8" s="22"/>
      <c r="AG8" s="22">
        <f t="shared" si="0"/>
        <v>4987</v>
      </c>
      <c r="AH8" s="22">
        <v>2</v>
      </c>
    </row>
    <row r="9" spans="1:34" x14ac:dyDescent="0.15">
      <c r="A9" s="6">
        <v>5</v>
      </c>
      <c r="B9" s="4" t="s">
        <v>11</v>
      </c>
      <c r="C9" s="22">
        <v>150</v>
      </c>
      <c r="D9" s="22"/>
      <c r="E9" s="22"/>
      <c r="F9" s="22"/>
      <c r="G9" s="22"/>
      <c r="H9" s="22">
        <v>944</v>
      </c>
      <c r="I9" s="22"/>
      <c r="J9" s="22"/>
      <c r="K9" s="22"/>
      <c r="L9" s="22"/>
      <c r="M9" s="22">
        <v>0</v>
      </c>
      <c r="N9" s="22"/>
      <c r="O9" s="22"/>
      <c r="P9" s="22"/>
      <c r="Q9" s="22"/>
      <c r="R9" s="22">
        <v>714</v>
      </c>
      <c r="S9" s="22"/>
      <c r="T9" s="22"/>
      <c r="U9" s="22"/>
      <c r="V9" s="22"/>
      <c r="W9" s="22">
        <v>336</v>
      </c>
      <c r="X9" s="22"/>
      <c r="Y9" s="22"/>
      <c r="Z9" s="22"/>
      <c r="AA9" s="22"/>
      <c r="AB9" s="22">
        <v>0</v>
      </c>
      <c r="AC9" s="22"/>
      <c r="AD9" s="22"/>
      <c r="AE9" s="22"/>
      <c r="AF9" s="22"/>
      <c r="AG9" s="22">
        <f t="shared" si="0"/>
        <v>2144</v>
      </c>
      <c r="AH9" s="22">
        <v>4</v>
      </c>
    </row>
    <row r="10" spans="1:34" x14ac:dyDescent="0.15">
      <c r="C10" s="2"/>
    </row>
    <row r="11" spans="1:34" ht="50.25" customHeight="1" x14ac:dyDescent="0.15">
      <c r="C11" s="64" t="s">
        <v>10</v>
      </c>
      <c r="D11" s="64"/>
      <c r="E11" s="64"/>
      <c r="F11" s="64"/>
      <c r="G11" s="64"/>
      <c r="H11" s="64"/>
      <c r="I11" s="64" t="s">
        <v>6</v>
      </c>
      <c r="J11" s="64"/>
      <c r="K11" s="64"/>
      <c r="L11" s="64"/>
      <c r="M11" s="64"/>
      <c r="N11" s="64"/>
      <c r="O11" s="64"/>
      <c r="P11" s="64" t="s">
        <v>5</v>
      </c>
      <c r="Q11" s="64"/>
      <c r="R11" s="64"/>
      <c r="S11" s="64"/>
      <c r="T11" s="64"/>
      <c r="U11" s="64"/>
      <c r="V11" s="64"/>
      <c r="W11" s="21"/>
      <c r="X11" s="21"/>
      <c r="Y11" s="21"/>
      <c r="Z11" s="21"/>
      <c r="AA11" s="21"/>
    </row>
    <row r="12" spans="1:34" ht="14.25" x14ac:dyDescent="0.15">
      <c r="C12" s="64" t="str">
        <f>B5</f>
        <v>Республика Башкирия</v>
      </c>
      <c r="D12" s="64"/>
      <c r="E12" s="64"/>
      <c r="F12" s="64"/>
      <c r="G12" s="64"/>
      <c r="H12" s="64"/>
      <c r="I12" s="64">
        <v>5350</v>
      </c>
      <c r="J12" s="64"/>
      <c r="K12" s="64"/>
      <c r="L12" s="64"/>
      <c r="M12" s="64"/>
      <c r="N12" s="64"/>
      <c r="O12" s="64"/>
      <c r="P12" s="64">
        <v>1</v>
      </c>
      <c r="Q12" s="64"/>
      <c r="R12" s="64"/>
      <c r="S12" s="64"/>
      <c r="T12" s="64"/>
      <c r="U12" s="64"/>
      <c r="V12" s="64"/>
      <c r="W12" s="21"/>
      <c r="X12" s="21"/>
      <c r="Y12" s="21"/>
      <c r="Z12" s="21"/>
      <c r="AA12" s="21"/>
    </row>
    <row r="13" spans="1:34" ht="14.25" x14ac:dyDescent="0.15">
      <c r="C13" s="65" t="s">
        <v>34</v>
      </c>
      <c r="D13" s="66"/>
      <c r="E13" s="66"/>
      <c r="F13" s="66"/>
      <c r="G13" s="66"/>
      <c r="H13" s="67"/>
      <c r="I13" s="64">
        <v>4987</v>
      </c>
      <c r="J13" s="64"/>
      <c r="K13" s="64"/>
      <c r="L13" s="64"/>
      <c r="M13" s="64"/>
      <c r="N13" s="64"/>
      <c r="O13" s="64"/>
      <c r="P13" s="64">
        <v>2</v>
      </c>
      <c r="Q13" s="64"/>
      <c r="R13" s="64"/>
      <c r="S13" s="64"/>
      <c r="T13" s="64"/>
      <c r="U13" s="64"/>
      <c r="V13" s="64"/>
      <c r="W13" s="21"/>
      <c r="X13" s="21"/>
      <c r="Y13" s="21"/>
      <c r="Z13" s="21"/>
      <c r="AA13" s="21"/>
    </row>
    <row r="14" spans="1:34" ht="14.25" x14ac:dyDescent="0.15">
      <c r="C14" s="64" t="s">
        <v>33</v>
      </c>
      <c r="D14" s="64"/>
      <c r="E14" s="64"/>
      <c r="F14" s="64"/>
      <c r="G14" s="64"/>
      <c r="H14" s="64"/>
      <c r="I14" s="64">
        <v>2278</v>
      </c>
      <c r="J14" s="64"/>
      <c r="K14" s="64"/>
      <c r="L14" s="64"/>
      <c r="M14" s="64"/>
      <c r="N14" s="64"/>
      <c r="O14" s="64"/>
      <c r="P14" s="64">
        <v>3</v>
      </c>
      <c r="Q14" s="64"/>
      <c r="R14" s="64"/>
      <c r="S14" s="64"/>
      <c r="T14" s="64"/>
      <c r="U14" s="64"/>
      <c r="V14" s="64"/>
      <c r="W14" s="21"/>
      <c r="X14" s="21"/>
      <c r="Y14" s="21"/>
      <c r="Z14" s="21"/>
      <c r="AA14" s="21"/>
    </row>
    <row r="15" spans="1:34" ht="15.75" customHeight="1" x14ac:dyDescent="0.15">
      <c r="C15" s="64" t="s">
        <v>11</v>
      </c>
      <c r="D15" s="64"/>
      <c r="E15" s="64"/>
      <c r="F15" s="64"/>
      <c r="G15" s="64"/>
      <c r="H15" s="64"/>
      <c r="I15" s="65">
        <v>2144</v>
      </c>
      <c r="J15" s="66"/>
      <c r="K15" s="66"/>
      <c r="L15" s="66"/>
      <c r="M15" s="66"/>
      <c r="N15" s="66"/>
      <c r="O15" s="67"/>
      <c r="P15" s="65">
        <v>4</v>
      </c>
      <c r="Q15" s="66"/>
      <c r="R15" s="66"/>
      <c r="S15" s="66"/>
      <c r="T15" s="66"/>
      <c r="U15" s="66"/>
      <c r="V15" s="67"/>
      <c r="W15" s="21"/>
      <c r="X15" s="21"/>
      <c r="Y15" s="21"/>
      <c r="Z15" s="21"/>
      <c r="AA15" s="21"/>
    </row>
    <row r="16" spans="1:34" ht="14.25" x14ac:dyDescent="0.15">
      <c r="C16" s="64" t="s">
        <v>31</v>
      </c>
      <c r="D16" s="64"/>
      <c r="E16" s="64"/>
      <c r="F16" s="64"/>
      <c r="G16" s="64"/>
      <c r="H16" s="64"/>
      <c r="I16" s="64">
        <v>1711</v>
      </c>
      <c r="J16" s="64"/>
      <c r="K16" s="64"/>
      <c r="L16" s="64"/>
      <c r="M16" s="64"/>
      <c r="N16" s="64"/>
      <c r="O16" s="64"/>
      <c r="P16" s="64">
        <v>5</v>
      </c>
      <c r="Q16" s="64"/>
      <c r="R16" s="64"/>
      <c r="S16" s="64"/>
      <c r="T16" s="64"/>
      <c r="U16" s="64"/>
      <c r="V16" s="64"/>
      <c r="W16" s="21"/>
      <c r="X16" s="21"/>
      <c r="Y16" s="21"/>
      <c r="Z16" s="21"/>
      <c r="AA16" s="21"/>
    </row>
  </sheetData>
  <mergeCells count="30">
    <mergeCell ref="A3:A4"/>
    <mergeCell ref="B3:B4"/>
    <mergeCell ref="C12:H12"/>
    <mergeCell ref="I12:O12"/>
    <mergeCell ref="P12:V12"/>
    <mergeCell ref="B1:E1"/>
    <mergeCell ref="F1:AF1"/>
    <mergeCell ref="C11:H11"/>
    <mergeCell ref="I11:O11"/>
    <mergeCell ref="P11:V11"/>
    <mergeCell ref="AB3:AF3"/>
    <mergeCell ref="C3:G3"/>
    <mergeCell ref="H3:L3"/>
    <mergeCell ref="M3:Q3"/>
    <mergeCell ref="R3:V3"/>
    <mergeCell ref="W3:AA3"/>
    <mergeCell ref="AH3:AH4"/>
    <mergeCell ref="AG3:AG4"/>
    <mergeCell ref="C16:H16"/>
    <mergeCell ref="C14:H14"/>
    <mergeCell ref="I14:O14"/>
    <mergeCell ref="P14:V14"/>
    <mergeCell ref="I16:O16"/>
    <mergeCell ref="P16:V16"/>
    <mergeCell ref="C15:H15"/>
    <mergeCell ref="I15:O15"/>
    <mergeCell ref="P15:V15"/>
    <mergeCell ref="I13:O13"/>
    <mergeCell ref="P13:V13"/>
    <mergeCell ref="C13:H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протокол</vt:lpstr>
      <vt:lpstr>Итог командный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2020-09-05T08:37:07Z</dcterms:created>
  <dcterms:modified xsi:type="dcterms:W3CDTF">2020-09-29T09:27:15Z</dcterms:modified>
</cp:coreProperties>
</file>